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6404681F-F5FB-4FBE-B3EC-F4DEFA9CA6D7}" xr6:coauthVersionLast="47" xr6:coauthVersionMax="47" xr10:uidLastSave="{00000000-0000-0000-0000-000000000000}"/>
  <bookViews>
    <workbookView xWindow="-120" yWindow="-120" windowWidth="29040" windowHeight="15840" xr2:uid="{6CB34C68-9EEF-4700-AED7-D3844EE93BCD}"/>
  </bookViews>
  <sheets>
    <sheet name="свод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1" l="1"/>
  <c r="O31" i="1"/>
  <c r="L31" i="1"/>
  <c r="K31" i="1"/>
  <c r="I31" i="1"/>
  <c r="H31" i="1"/>
  <c r="G31" i="1"/>
  <c r="F31" i="1"/>
  <c r="E31" i="1"/>
  <c r="D31" i="1"/>
  <c r="C31" i="1"/>
  <c r="P30" i="1"/>
  <c r="O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Q29" i="1" s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L27" i="1"/>
  <c r="Q27" i="1" s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Q18" i="1" s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Q12" i="1" s="1"/>
  <c r="G12" i="1"/>
  <c r="F12" i="1"/>
  <c r="E12" i="1"/>
  <c r="D12" i="1"/>
  <c r="C12" i="1"/>
  <c r="P11" i="1"/>
  <c r="O11" i="1"/>
  <c r="O32" i="1" s="1"/>
  <c r="N11" i="1"/>
  <c r="N32" i="1" s="1"/>
  <c r="M11" i="1"/>
  <c r="M32" i="1" s="1"/>
  <c r="L11" i="1"/>
  <c r="K11" i="1"/>
  <c r="K32" i="1" s="1"/>
  <c r="J11" i="1"/>
  <c r="J32" i="1" s="1"/>
  <c r="I11" i="1"/>
  <c r="H11" i="1"/>
  <c r="G11" i="1"/>
  <c r="G32" i="1" s="1"/>
  <c r="F11" i="1"/>
  <c r="F32" i="1" s="1"/>
  <c r="E11" i="1"/>
  <c r="E32" i="1" s="1"/>
  <c r="D11" i="1"/>
  <c r="D32" i="1" s="1"/>
  <c r="C11" i="1"/>
  <c r="Q16" i="1" l="1"/>
  <c r="Q20" i="1"/>
  <c r="Q22" i="1"/>
  <c r="Q14" i="1"/>
  <c r="H32" i="1"/>
  <c r="I32" i="1"/>
  <c r="Q19" i="1"/>
  <c r="Q24" i="1"/>
  <c r="Q13" i="1"/>
  <c r="P32" i="1"/>
  <c r="Q23" i="1"/>
  <c r="Q30" i="1"/>
  <c r="C32" i="1"/>
  <c r="Q17" i="1"/>
  <c r="Q11" i="1"/>
  <c r="Q32" i="1" s="1"/>
  <c r="Q26" i="1"/>
  <c r="Q31" i="1"/>
  <c r="Q21" i="1"/>
  <c r="Q15" i="1"/>
  <c r="Q25" i="1"/>
  <c r="Q28" i="1"/>
  <c r="L32" i="1"/>
</calcChain>
</file>

<file path=xl/sharedStrings.xml><?xml version="1.0" encoding="utf-8"?>
<sst xmlns="http://schemas.openxmlformats.org/spreadsheetml/2006/main" count="72" uniqueCount="62">
  <si>
    <t>Приложение № 8</t>
  </si>
  <si>
    <t xml:space="preserve">Лимиты потребления муниципальными учреждениями городского округа Богданович топливно-энергетических ресурсов </t>
  </si>
  <si>
    <t>и коммунальных услуг на 2024год</t>
  </si>
  <si>
    <t>№ п/п</t>
  </si>
  <si>
    <t>Наименование главного распорядителя бюджетных средств городского округа Богданович</t>
  </si>
  <si>
    <t>Наименование топливно-энергетического ресурса (коммунальной услуги)</t>
  </si>
  <si>
    <t>Электрическая энергия</t>
  </si>
  <si>
    <t>Тепловая энергия</t>
  </si>
  <si>
    <t>Холодная-питьевая вода</t>
  </si>
  <si>
    <t>Горячая вода</t>
  </si>
  <si>
    <t xml:space="preserve">Водоотведение или вывоз сточных вод  </t>
  </si>
  <si>
    <t>Газоснабжение</t>
  </si>
  <si>
    <t xml:space="preserve"> Твердые коммунальные отходы (ТКО)</t>
  </si>
  <si>
    <t>Всего</t>
  </si>
  <si>
    <t>тыс. кВт*ч</t>
  </si>
  <si>
    <t>тыс. руб.</t>
  </si>
  <si>
    <t>Гкал</t>
  </si>
  <si>
    <r>
      <t xml:space="preserve">м 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</si>
  <si>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 xml:space="preserve">тыс. м </t>
    </r>
    <r>
      <rPr>
        <vertAlign val="superscript"/>
        <sz val="12"/>
        <color indexed="8"/>
        <rFont val="Times New Roman"/>
        <family val="1"/>
        <charset val="204"/>
      </rPr>
      <t>3</t>
    </r>
  </si>
  <si>
    <t>ГРБС Администрация городского округа Богданович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</si>
  <si>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</si>
  <si>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</si>
  <si>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</si>
  <si>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</si>
  <si>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</si>
  <si>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</si>
  <si>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</si>
  <si>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</si>
  <si>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</si>
  <si>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</si>
  <si>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</si>
  <si>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</si>
  <si>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</si>
  <si>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</si>
  <si>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</si>
  <si>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</si>
  <si>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</si>
  <si>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</si>
  <si>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</si>
  <si>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</si>
  <si>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</si>
  <si>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</si>
  <si>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</si>
  <si>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</si>
  <si>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</si>
  <si>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</si>
  <si>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</si>
  <si>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</si>
  <si>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</si>
  <si>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</si>
  <si>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</si>
  <si>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</t>
  </si>
  <si>
    <t>17.</t>
  </si>
  <si>
    <t>Учреждение культуры</t>
  </si>
  <si>
    <t>18.</t>
  </si>
  <si>
    <t>МКУ «Управление физической культуры и спорта ГО Богданович»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</si>
  <si>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</si>
  <si>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</si>
  <si>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</si>
  <si>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</si>
  <si>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 ПО ГОРОДСКОМУ ОКРУГУ БОГДАНОВИЧ</t>
  </si>
  <si>
    <t>к постановлению главы                                                                                                                городского округа Богданович                                                                                               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</si>
</sst>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4" fontId="1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4" fontId="0" fillId="0" borderId="0" xfId="0" applyNumberFormat="1"/>
    <xf numFmtId="10" fontId="0" fillId="0" borderId="0" xfId="0" applyNumberFormat="1"/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/>
    </xf>
    <xf numFmtId="2" fontId="1" fillId="3" borderId="1" xfId="0" applyNumberFormat="1" applyFont="1" applyFill="1" applyBorder="1" applyAlignment="1">
      <alignment horizontal="center" vertical="top"/>
    </xf>
    <xf numFmtId="49" fontId="1" fillId="3" borderId="1" xfId="0" applyNumberFormat="1" applyFont="1" applyFill="1" applyBorder="1" applyAlignment="1">
      <alignment vertical="top"/>
    </xf>
    <xf numFmtId="49" fontId="1" fillId="3" borderId="1" xfId="0" applyNumberFormat="1" applyFont="1" applyFill="1" applyBorder="1" applyAlignment="1">
      <alignment vertical="top" wrapText="1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gopolovaSP\Desktop\&#1055;&#1086;&#1090;&#1088;&#1077;&#1073;&#1083;&#1077;&#1085;&#1080;&#1077;%20&#1058;&#1069;&#1056;\&#1060;&#1072;&#1082;&#1090;%20&#1087;&#1086;&#1090;&#1088;&#1077;&#1073;&#1083;&#1077;&#1085;&#1080;&#1103;%20&#1101;&#1085;.%20&#1088;&#1077;&#1089;&#1091;&#1088;&#1089;&#1086;&#1074;\&#1060;&#1072;&#1082;&#1090;%202023\&#1053;&#1086;&#1074;&#1072;&#1103;%20&#1087;&#1072;&#1087;&#1082;&#1072;\&#1055;&#1088;&#1080;&#1083;&#1086;&#1078;&#1077;&#1085;&#1080;&#1077;%20&#1082;%20&#1087;&#1086;&#1089;&#1090;&#1072;&#1085;&#1086;&#1074;&#1083;&#1077;&#1085;&#1080;&#1102;%202023%20&#1075;&#1086;&#1090;&#1086;&#1074;.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Эл. энергия"/>
      <sheetName val="Т.э."/>
      <sheetName val="ГВС"/>
      <sheetName val="ХВС"/>
      <sheetName val="Водоотведение"/>
      <sheetName val="газ"/>
      <sheetName val="ТКО"/>
      <sheetName val="свод"/>
    </sheetNames>
    <sheetDataSet>
      <sheetData sheetId="0">
        <row r="8">
          <cell r="C8">
            <v>5494.6100000000006</v>
          </cell>
          <cell r="D8">
            <v>51433.236400000002</v>
          </cell>
        </row>
        <row r="9">
          <cell r="C9">
            <v>953.97</v>
          </cell>
          <cell r="D9">
            <v>9005.4768000000004</v>
          </cell>
        </row>
        <row r="10">
          <cell r="C10">
            <v>171.97</v>
          </cell>
          <cell r="D10">
            <v>1671.5484000000001</v>
          </cell>
        </row>
        <row r="11">
          <cell r="C11">
            <v>60.28</v>
          </cell>
          <cell r="D11">
            <v>599.18320000000006</v>
          </cell>
        </row>
        <row r="12">
          <cell r="C12">
            <v>29.99</v>
          </cell>
          <cell r="D12">
            <v>297.50079999999997</v>
          </cell>
        </row>
        <row r="13">
          <cell r="C13">
            <v>44.93</v>
          </cell>
          <cell r="D13">
            <v>446.1549</v>
          </cell>
        </row>
        <row r="14">
          <cell r="C14">
            <v>70.150000000000006</v>
          </cell>
          <cell r="D14">
            <v>695.88800000000003</v>
          </cell>
        </row>
        <row r="15">
          <cell r="C15">
            <v>57.2</v>
          </cell>
          <cell r="D15">
            <v>678</v>
          </cell>
        </row>
        <row r="16">
          <cell r="C16">
            <v>38.65</v>
          </cell>
          <cell r="D16">
            <v>384.56749999999994</v>
          </cell>
        </row>
        <row r="17">
          <cell r="C17">
            <v>75.400000000000006</v>
          </cell>
          <cell r="D17">
            <v>631</v>
          </cell>
        </row>
        <row r="18">
          <cell r="C18">
            <v>69.989999999999995</v>
          </cell>
          <cell r="D18">
            <v>660</v>
          </cell>
        </row>
        <row r="19">
          <cell r="C19">
            <v>159.69</v>
          </cell>
          <cell r="D19">
            <v>1556.9775</v>
          </cell>
        </row>
        <row r="20">
          <cell r="C20">
            <v>68.41</v>
          </cell>
          <cell r="D20">
            <v>583</v>
          </cell>
        </row>
        <row r="21">
          <cell r="C21">
            <v>26.57</v>
          </cell>
          <cell r="D21">
            <v>230</v>
          </cell>
        </row>
        <row r="22">
          <cell r="C22">
            <v>115</v>
          </cell>
          <cell r="D22">
            <v>874</v>
          </cell>
        </row>
        <row r="23">
          <cell r="C23">
            <v>29.5</v>
          </cell>
          <cell r="D23">
            <v>294.41000000000003</v>
          </cell>
        </row>
        <row r="24">
          <cell r="C24">
            <v>2639.2299999999996</v>
          </cell>
          <cell r="D24">
            <v>24722.569900000002</v>
          </cell>
        </row>
        <row r="73">
          <cell r="C73">
            <v>382.64</v>
          </cell>
          <cell r="D73">
            <v>3571.1302000000005</v>
          </cell>
        </row>
        <row r="76">
          <cell r="C76">
            <v>483.96999999999997</v>
          </cell>
          <cell r="D76">
            <v>4363.0069000000003</v>
          </cell>
        </row>
        <row r="81">
          <cell r="C81">
            <v>17.07</v>
          </cell>
          <cell r="D81">
            <v>168.82230000000001</v>
          </cell>
        </row>
        <row r="82">
          <cell r="C82">
            <v>45.32</v>
          </cell>
          <cell r="D82">
            <v>462.26399999999995</v>
          </cell>
        </row>
      </sheetData>
      <sheetData sheetId="1">
        <row r="8">
          <cell r="C8">
            <v>34106.671000000002</v>
          </cell>
          <cell r="D8">
            <v>77472.349908100005</v>
          </cell>
        </row>
        <row r="9">
          <cell r="C9">
            <v>438.12</v>
          </cell>
          <cell r="D9">
            <v>1016.87652</v>
          </cell>
        </row>
        <row r="10">
          <cell r="C10">
            <v>211.86</v>
          </cell>
          <cell r="D10">
            <v>491.72706000000005</v>
          </cell>
        </row>
        <row r="11">
          <cell r="C11">
            <v>58.59</v>
          </cell>
          <cell r="D11">
            <v>135.98739</v>
          </cell>
        </row>
        <row r="12">
          <cell r="C12">
            <v>38.42</v>
          </cell>
          <cell r="D12">
            <v>92</v>
          </cell>
        </row>
        <row r="13">
          <cell r="C13">
            <v>54.43</v>
          </cell>
          <cell r="D13">
            <v>126.33203</v>
          </cell>
        </row>
        <row r="14">
          <cell r="C14">
            <v>133.6</v>
          </cell>
          <cell r="D14">
            <v>310.0856</v>
          </cell>
        </row>
        <row r="15">
          <cell r="C15">
            <v>87.07</v>
          </cell>
          <cell r="D15">
            <v>230</v>
          </cell>
        </row>
        <row r="16">
          <cell r="C16">
            <v>62.96</v>
          </cell>
          <cell r="D16">
            <v>146.13015999999999</v>
          </cell>
        </row>
        <row r="17">
          <cell r="C17">
            <v>66.599999999999994</v>
          </cell>
          <cell r="D17">
            <v>160</v>
          </cell>
        </row>
        <row r="18">
          <cell r="C18">
            <v>57.92</v>
          </cell>
          <cell r="D18">
            <v>137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661.16</v>
          </cell>
          <cell r="D22">
            <v>1399.2</v>
          </cell>
        </row>
        <row r="23">
          <cell r="C23">
            <v>83.9</v>
          </cell>
          <cell r="D23">
            <v>194.73190000000002</v>
          </cell>
        </row>
        <row r="24">
          <cell r="C24">
            <v>25884.951000000001</v>
          </cell>
          <cell r="D24">
            <v>58366.097901000008</v>
          </cell>
        </row>
        <row r="73">
          <cell r="C73">
            <v>5034.8599999999997</v>
          </cell>
          <cell r="D73">
            <v>11782.5290234</v>
          </cell>
        </row>
        <row r="76">
          <cell r="C76">
            <v>1082</v>
          </cell>
          <cell r="D76">
            <v>2532.0855799999999</v>
          </cell>
        </row>
        <row r="81">
          <cell r="C81">
            <v>150.22999999999999</v>
          </cell>
          <cell r="D81">
            <v>351.56674370000002</v>
          </cell>
        </row>
        <row r="82">
          <cell r="C82">
            <v>243.4</v>
          </cell>
          <cell r="D82">
            <v>569.6</v>
          </cell>
        </row>
      </sheetData>
      <sheetData sheetId="2">
        <row r="8">
          <cell r="C8">
            <v>12986.800000000001</v>
          </cell>
          <cell r="D8">
            <v>2646.3868034900934</v>
          </cell>
        </row>
        <row r="9">
          <cell r="C9">
            <v>52.8</v>
          </cell>
          <cell r="D9">
            <v>11.2464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9.1</v>
          </cell>
          <cell r="D12">
            <v>0.6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20.7</v>
          </cell>
          <cell r="D15">
            <v>2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12113.1</v>
          </cell>
          <cell r="D24">
            <v>2464.0361034900934</v>
          </cell>
        </row>
        <row r="73">
          <cell r="C73">
            <v>62.1</v>
          </cell>
          <cell r="D73">
            <v>13.227300000000001</v>
          </cell>
        </row>
        <row r="76">
          <cell r="C76">
            <v>258</v>
          </cell>
          <cell r="D76">
            <v>54.954000000000001</v>
          </cell>
        </row>
        <row r="81">
          <cell r="C81">
            <v>471</v>
          </cell>
          <cell r="D81">
            <v>100.32299999999999</v>
          </cell>
        </row>
        <row r="82">
          <cell r="C82">
            <v>0</v>
          </cell>
        </row>
      </sheetData>
      <sheetData sheetId="3">
        <row r="8">
          <cell r="C8">
            <v>74584.58</v>
          </cell>
          <cell r="D8">
            <v>3886.7673599999994</v>
          </cell>
        </row>
        <row r="9">
          <cell r="C9">
            <v>518.29999999999995</v>
          </cell>
          <cell r="D9">
            <v>26.951599999999999</v>
          </cell>
        </row>
        <row r="10">
          <cell r="C10">
            <v>39</v>
          </cell>
          <cell r="D10">
            <v>2.028</v>
          </cell>
        </row>
        <row r="11">
          <cell r="C11">
            <v>75.3</v>
          </cell>
          <cell r="D11">
            <v>3.9156</v>
          </cell>
        </row>
        <row r="12">
          <cell r="C12">
            <v>53</v>
          </cell>
          <cell r="D12">
            <v>3.7</v>
          </cell>
        </row>
        <row r="13">
          <cell r="C13">
            <v>11</v>
          </cell>
          <cell r="D13">
            <v>0.57199999999999995</v>
          </cell>
        </row>
        <row r="14">
          <cell r="C14">
            <v>85</v>
          </cell>
          <cell r="D14">
            <v>4.42</v>
          </cell>
        </row>
        <row r="15">
          <cell r="C15">
            <v>46</v>
          </cell>
          <cell r="D15">
            <v>3.7</v>
          </cell>
        </row>
        <row r="16">
          <cell r="C16">
            <v>51.1</v>
          </cell>
          <cell r="D16">
            <v>2.6572000000000005</v>
          </cell>
        </row>
        <row r="17">
          <cell r="C17">
            <v>10</v>
          </cell>
          <cell r="D17">
            <v>2</v>
          </cell>
        </row>
        <row r="18">
          <cell r="C18">
            <v>35.9</v>
          </cell>
          <cell r="D18">
            <v>6.5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1850</v>
          </cell>
          <cell r="D22">
            <v>96.2</v>
          </cell>
        </row>
        <row r="23">
          <cell r="C23">
            <v>144</v>
          </cell>
          <cell r="D23">
            <v>7.4880000000000004</v>
          </cell>
        </row>
        <row r="24">
          <cell r="C24">
            <v>48575.98</v>
          </cell>
          <cell r="D24">
            <v>2525.9529599999992</v>
          </cell>
        </row>
        <row r="73">
          <cell r="C73">
            <v>5079</v>
          </cell>
          <cell r="D73">
            <v>264.108</v>
          </cell>
        </row>
        <row r="76">
          <cell r="C76">
            <v>16615</v>
          </cell>
          <cell r="D76">
            <v>863.98199999999997</v>
          </cell>
        </row>
        <row r="81">
          <cell r="C81">
            <v>1396</v>
          </cell>
          <cell r="D81">
            <v>72.591999999999999</v>
          </cell>
        </row>
        <row r="82">
          <cell r="C82">
            <v>0</v>
          </cell>
          <cell r="D82">
            <v>0</v>
          </cell>
        </row>
      </sheetData>
      <sheetData sheetId="4">
        <row r="8">
          <cell r="C8">
            <v>69340.800000000003</v>
          </cell>
          <cell r="D8">
            <v>2844.0517</v>
          </cell>
        </row>
        <row r="9">
          <cell r="C9">
            <v>518.29999999999995</v>
          </cell>
          <cell r="D9">
            <v>21.250299999999999</v>
          </cell>
        </row>
        <row r="10">
          <cell r="C10">
            <v>106</v>
          </cell>
          <cell r="D10">
            <v>4.3460000000000001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1850</v>
          </cell>
          <cell r="D22">
            <v>75.849999999999994</v>
          </cell>
        </row>
        <row r="23">
          <cell r="C23">
            <v>144</v>
          </cell>
          <cell r="D23">
            <v>5.9039999999999999</v>
          </cell>
        </row>
        <row r="24">
          <cell r="C24">
            <v>47915.4</v>
          </cell>
          <cell r="D24">
            <v>1964.5313999999998</v>
          </cell>
        </row>
        <row r="73">
          <cell r="C73">
            <v>2741.3</v>
          </cell>
          <cell r="D73">
            <v>112.4</v>
          </cell>
        </row>
        <row r="76">
          <cell r="C76">
            <v>15768.8</v>
          </cell>
          <cell r="D76">
            <v>647.59</v>
          </cell>
        </row>
        <row r="81">
          <cell r="C81">
            <v>297</v>
          </cell>
          <cell r="D81">
            <v>12.18</v>
          </cell>
        </row>
        <row r="82">
          <cell r="C82">
            <v>0</v>
          </cell>
          <cell r="D82">
            <v>0</v>
          </cell>
        </row>
      </sheetData>
      <sheetData sheetId="5">
        <row r="8">
          <cell r="C8">
            <v>335</v>
          </cell>
          <cell r="D8">
            <v>2674.8032000000003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</row>
        <row r="12">
          <cell r="C12">
            <v>0</v>
          </cell>
          <cell r="D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  <cell r="D15">
            <v>0</v>
          </cell>
        </row>
        <row r="16">
          <cell r="C16">
            <v>0</v>
          </cell>
          <cell r="D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  <cell r="D20">
            <v>0</v>
          </cell>
        </row>
        <row r="21">
          <cell r="C21">
            <v>0</v>
          </cell>
          <cell r="D21">
            <v>0</v>
          </cell>
        </row>
        <row r="22">
          <cell r="C22">
            <v>0</v>
          </cell>
          <cell r="D22">
            <v>0</v>
          </cell>
        </row>
        <row r="23">
          <cell r="C23">
            <v>0</v>
          </cell>
          <cell r="D23">
            <v>0</v>
          </cell>
        </row>
        <row r="73">
          <cell r="C73">
            <v>13</v>
          </cell>
          <cell r="D73">
            <v>105.82</v>
          </cell>
        </row>
        <row r="77">
          <cell r="C77">
            <v>322</v>
          </cell>
          <cell r="D77">
            <v>2568.9832000000001</v>
          </cell>
        </row>
      </sheetData>
      <sheetData sheetId="6">
        <row r="8">
          <cell r="C8">
            <v>4400.8</v>
          </cell>
          <cell r="D8">
            <v>2948.55</v>
          </cell>
        </row>
        <row r="9">
          <cell r="C9">
            <v>96.41</v>
          </cell>
          <cell r="D9">
            <v>62.2</v>
          </cell>
        </row>
        <row r="10">
          <cell r="C10">
            <v>3.7</v>
          </cell>
          <cell r="D10">
            <v>2.5</v>
          </cell>
        </row>
        <row r="11">
          <cell r="C11">
            <v>32.299999999999997</v>
          </cell>
          <cell r="D11">
            <v>32.799999999999997</v>
          </cell>
        </row>
        <row r="12">
          <cell r="C12">
            <v>2</v>
          </cell>
          <cell r="D12">
            <v>1.2</v>
          </cell>
        </row>
        <row r="13">
          <cell r="C13">
            <v>2.8</v>
          </cell>
          <cell r="D13">
            <v>1.9</v>
          </cell>
        </row>
        <row r="14">
          <cell r="C14">
            <v>97.7</v>
          </cell>
          <cell r="D14">
            <v>61.3</v>
          </cell>
        </row>
        <row r="15">
          <cell r="C15">
            <v>2</v>
          </cell>
          <cell r="D15">
            <v>1.2</v>
          </cell>
        </row>
        <row r="16">
          <cell r="C16">
            <v>2.8</v>
          </cell>
          <cell r="D16">
            <v>1.8</v>
          </cell>
        </row>
        <row r="17">
          <cell r="C17">
            <v>8</v>
          </cell>
          <cell r="D17">
            <v>5</v>
          </cell>
        </row>
        <row r="18">
          <cell r="C18">
            <v>5</v>
          </cell>
          <cell r="D18">
            <v>2.5</v>
          </cell>
        </row>
        <row r="19">
          <cell r="C19">
            <v>1.9</v>
          </cell>
          <cell r="D19">
            <v>1.3</v>
          </cell>
        </row>
        <row r="20">
          <cell r="C20">
            <v>2.5</v>
          </cell>
          <cell r="D20">
            <v>1.6</v>
          </cell>
        </row>
        <row r="21">
          <cell r="C21">
            <v>2</v>
          </cell>
          <cell r="D21">
            <v>1.2</v>
          </cell>
        </row>
        <row r="22">
          <cell r="C22">
            <v>13</v>
          </cell>
          <cell r="D22">
            <v>96.2</v>
          </cell>
        </row>
        <row r="23">
          <cell r="C23">
            <v>20.6</v>
          </cell>
          <cell r="D23">
            <v>13.3</v>
          </cell>
        </row>
        <row r="24">
          <cell r="C24">
            <v>2833.6</v>
          </cell>
          <cell r="D24">
            <v>1833.4400000000003</v>
          </cell>
        </row>
        <row r="73">
          <cell r="C73">
            <v>1028.6100000000001</v>
          </cell>
          <cell r="D73">
            <v>670.71</v>
          </cell>
        </row>
        <row r="76">
          <cell r="C76">
            <v>215.88000000000002</v>
          </cell>
          <cell r="D76">
            <v>140.20000000000002</v>
          </cell>
        </row>
        <row r="81">
          <cell r="C81">
            <v>30</v>
          </cell>
          <cell r="D81">
            <v>18.2</v>
          </cell>
        </row>
        <row r="82">
          <cell r="C82">
            <v>18</v>
          </cell>
          <cell r="D82">
            <v>12.5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0737C-D3FD-4BCF-A8C4-9A4CF97152FC}">
  <sheetPr>
    <pageSetUpPr fitToPage="1"/>
  </sheetPr>
  <dimension ref="A1:T36"/>
  <sheetViews>
    <sheetView tabSelected="1" workbookViewId="0">
      <selection activeCell="C7" sqref="C7:Q7"/>
    </sheetView>
  </sheetViews>
  <sheetFormatPr defaultRowHeight="15" x14ac:dyDescent="0.25"/>
  <cols>
    <col min="1" max="1" width="4.42578125" customWidth="1"/>
    <col min="2" max="2" width="60" customWidth="1"/>
    <col min="3" max="4" width="11.5703125" customWidth="1"/>
    <col min="5" max="5" width="10.42578125" customWidth="1"/>
    <col min="6" max="6" width="10.140625" customWidth="1"/>
    <col min="7" max="7" width="11.42578125" customWidth="1"/>
    <col min="8" max="8" width="9.7109375" customWidth="1"/>
    <col min="9" max="9" width="12" customWidth="1"/>
    <col min="10" max="10" width="10.42578125" customWidth="1"/>
    <col min="11" max="11" width="12.42578125" customWidth="1"/>
    <col min="12" max="12" width="13.5703125" customWidth="1"/>
    <col min="13" max="13" width="10.7109375" customWidth="1"/>
    <col min="14" max="16" width="9.7109375" customWidth="1"/>
    <col min="17" max="17" width="13.85546875" customWidth="1"/>
    <col min="18" max="18" width="25" customWidth="1"/>
  </cols>
  <sheetData>
    <row r="1" spans="1:20" ht="18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  <c r="M1" s="18" t="s">
        <v>0</v>
      </c>
      <c r="N1" s="18"/>
      <c r="O1" s="18"/>
      <c r="P1" s="18"/>
      <c r="Q1" s="18"/>
      <c r="R1" s="16"/>
    </row>
    <row r="2" spans="1:20" ht="4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7"/>
      <c r="M2" s="18" t="s">
        <v>61</v>
      </c>
      <c r="N2" s="18"/>
      <c r="O2" s="18"/>
      <c r="P2" s="18"/>
      <c r="Q2" s="18"/>
      <c r="R2" s="16"/>
    </row>
    <row r="3" spans="1:20" ht="30.7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7"/>
      <c r="M3" s="17"/>
      <c r="N3" s="17"/>
      <c r="O3" s="17"/>
      <c r="P3" s="17"/>
      <c r="Q3" s="17"/>
      <c r="R3" s="16"/>
    </row>
    <row r="4" spans="1:20" ht="15.75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20" ht="15.75" x14ac:dyDescent="0.25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20" ht="15.7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ht="15.75" x14ac:dyDescent="0.25">
      <c r="A7" s="12" t="s">
        <v>3</v>
      </c>
      <c r="B7" s="15" t="s">
        <v>4</v>
      </c>
      <c r="C7" s="13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2"/>
      <c r="T7" s="3"/>
    </row>
    <row r="8" spans="1:20" ht="51.75" customHeight="1" x14ac:dyDescent="0.25">
      <c r="A8" s="12"/>
      <c r="B8" s="15"/>
      <c r="C8" s="14" t="s">
        <v>6</v>
      </c>
      <c r="D8" s="14"/>
      <c r="E8" s="14" t="s">
        <v>7</v>
      </c>
      <c r="F8" s="14"/>
      <c r="G8" s="15" t="s">
        <v>8</v>
      </c>
      <c r="H8" s="15"/>
      <c r="I8" s="14" t="s">
        <v>9</v>
      </c>
      <c r="J8" s="14"/>
      <c r="K8" s="15" t="s">
        <v>10</v>
      </c>
      <c r="L8" s="15"/>
      <c r="M8" s="15" t="s">
        <v>11</v>
      </c>
      <c r="N8" s="20"/>
      <c r="O8" s="21" t="s">
        <v>12</v>
      </c>
      <c r="P8" s="22"/>
      <c r="Q8" s="29" t="s">
        <v>13</v>
      </c>
      <c r="R8" s="16"/>
    </row>
    <row r="9" spans="1:20" ht="21" customHeight="1" x14ac:dyDescent="0.25">
      <c r="A9" s="12"/>
      <c r="B9" s="15"/>
      <c r="C9" s="1" t="s">
        <v>14</v>
      </c>
      <c r="D9" s="1" t="s">
        <v>15</v>
      </c>
      <c r="E9" s="1" t="s">
        <v>16</v>
      </c>
      <c r="F9" s="1" t="s">
        <v>15</v>
      </c>
      <c r="G9" s="1" t="s">
        <v>17</v>
      </c>
      <c r="H9" s="1" t="s">
        <v>15</v>
      </c>
      <c r="I9" s="1" t="s">
        <v>17</v>
      </c>
      <c r="J9" s="1" t="s">
        <v>15</v>
      </c>
      <c r="K9" s="1" t="s">
        <v>17</v>
      </c>
      <c r="L9" s="1" t="s">
        <v>15</v>
      </c>
      <c r="M9" s="1" t="s">
        <v>18</v>
      </c>
      <c r="N9" s="1" t="s">
        <v>15</v>
      </c>
      <c r="O9" s="1" t="s">
        <v>17</v>
      </c>
      <c r="P9" s="1" t="s">
        <v>15</v>
      </c>
      <c r="Q9" s="1" t="s">
        <v>15</v>
      </c>
      <c r="R9" s="16"/>
    </row>
    <row r="10" spans="1:20" ht="15.75" x14ac:dyDescent="0.2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1">
        <v>15</v>
      </c>
      <c r="R10" s="16"/>
    </row>
    <row r="11" spans="1:20" ht="31.5" x14ac:dyDescent="0.25">
      <c r="A11" s="1"/>
      <c r="B11" s="23" t="s">
        <v>19</v>
      </c>
      <c r="C11" s="5">
        <f>'[1]Эл. энергия'!C8</f>
        <v>5494.6100000000006</v>
      </c>
      <c r="D11" s="5">
        <f>'[1]Эл. энергия'!D8</f>
        <v>51433.236400000002</v>
      </c>
      <c r="E11" s="5">
        <f>[1]Т.э.!C8</f>
        <v>34106.671000000002</v>
      </c>
      <c r="F11" s="5">
        <f>[1]Т.э.!D8</f>
        <v>77472.349908100005</v>
      </c>
      <c r="G11" s="5">
        <f>[1]ХВС!C8</f>
        <v>74584.58</v>
      </c>
      <c r="H11" s="5">
        <f>[1]ХВС!D8</f>
        <v>3886.7673599999994</v>
      </c>
      <c r="I11" s="5">
        <f>[1]ГВС!C8</f>
        <v>12986.800000000001</v>
      </c>
      <c r="J11" s="5">
        <f>[1]ГВС!D8</f>
        <v>2646.3868034900934</v>
      </c>
      <c r="K11" s="5">
        <f>[1]Водоотведение!C8</f>
        <v>69340.800000000003</v>
      </c>
      <c r="L11" s="5">
        <f>[1]Водоотведение!D8</f>
        <v>2844.0517</v>
      </c>
      <c r="M11" s="5">
        <f>[1]газ!C8</f>
        <v>335</v>
      </c>
      <c r="N11" s="5">
        <f>[1]газ!D8</f>
        <v>2674.8032000000003</v>
      </c>
      <c r="O11" s="5">
        <f>[1]ТКО!C8</f>
        <v>4400.8</v>
      </c>
      <c r="P11" s="5">
        <f>[1]ТКО!D8</f>
        <v>2948.55</v>
      </c>
      <c r="Q11" s="5">
        <f>L11+J11+H11+F11+D11+N11+P11</f>
        <v>143906.14537159007</v>
      </c>
      <c r="R11" s="16"/>
      <c r="S11" s="6"/>
    </row>
    <row r="12" spans="1:20" ht="15.75" x14ac:dyDescent="0.25">
      <c r="A12" s="24" t="s">
        <v>20</v>
      </c>
      <c r="B12" s="25" t="s">
        <v>21</v>
      </c>
      <c r="C12" s="5">
        <f>'[1]Эл. энергия'!C9</f>
        <v>953.97</v>
      </c>
      <c r="D12" s="5">
        <f>'[1]Эл. энергия'!D9</f>
        <v>9005.4768000000004</v>
      </c>
      <c r="E12" s="5">
        <f>[1]Т.э.!C9</f>
        <v>438.12</v>
      </c>
      <c r="F12" s="5">
        <f>[1]Т.э.!D9</f>
        <v>1016.87652</v>
      </c>
      <c r="G12" s="5">
        <f>[1]ХВС!C9</f>
        <v>518.29999999999995</v>
      </c>
      <c r="H12" s="5">
        <f>[1]ХВС!D9</f>
        <v>26.951599999999999</v>
      </c>
      <c r="I12" s="5">
        <f>[1]ГВС!C9</f>
        <v>52.8</v>
      </c>
      <c r="J12" s="5">
        <f>[1]ГВС!D9</f>
        <v>11.2464</v>
      </c>
      <c r="K12" s="5">
        <f>[1]Водоотведение!C9</f>
        <v>518.29999999999995</v>
      </c>
      <c r="L12" s="5">
        <f>[1]Водоотведение!D9</f>
        <v>21.250299999999999</v>
      </c>
      <c r="M12" s="5">
        <f>[1]газ!C9</f>
        <v>0</v>
      </c>
      <c r="N12" s="5">
        <f>[1]газ!D9</f>
        <v>0</v>
      </c>
      <c r="O12" s="5">
        <f>[1]ТКО!C9</f>
        <v>96.41</v>
      </c>
      <c r="P12" s="5">
        <f>[1]ТКО!D9</f>
        <v>62.2</v>
      </c>
      <c r="Q12" s="5">
        <f t="shared" ref="Q12:Q31" si="0">L12+J12+H12+F12+D12+N12+P12</f>
        <v>10144.001620000001</v>
      </c>
      <c r="R12" s="16"/>
      <c r="S12" s="6"/>
    </row>
    <row r="13" spans="1:20" ht="31.5" x14ac:dyDescent="0.25">
      <c r="A13" s="24" t="s">
        <v>22</v>
      </c>
      <c r="B13" s="26" t="s">
        <v>23</v>
      </c>
      <c r="C13" s="5">
        <f>'[1]Эл. энергия'!C10</f>
        <v>171.97</v>
      </c>
      <c r="D13" s="5">
        <f>'[1]Эл. энергия'!D10</f>
        <v>1671.5484000000001</v>
      </c>
      <c r="E13" s="5">
        <f>[1]Т.э.!C10</f>
        <v>211.86</v>
      </c>
      <c r="F13" s="5">
        <f>[1]Т.э.!D10</f>
        <v>491.72706000000005</v>
      </c>
      <c r="G13" s="5">
        <f>[1]ХВС!C10</f>
        <v>39</v>
      </c>
      <c r="H13" s="5">
        <f>[1]ХВС!D10</f>
        <v>2.028</v>
      </c>
      <c r="I13" s="5">
        <f>[1]ГВС!C10</f>
        <v>0</v>
      </c>
      <c r="J13" s="5">
        <f>[1]ГВС!D10</f>
        <v>0</v>
      </c>
      <c r="K13" s="5">
        <f>[1]Водоотведение!C10</f>
        <v>106</v>
      </c>
      <c r="L13" s="5">
        <f>[1]Водоотведение!D10</f>
        <v>4.3460000000000001</v>
      </c>
      <c r="M13" s="5">
        <f>[1]газ!C10</f>
        <v>0</v>
      </c>
      <c r="N13" s="5">
        <f>[1]газ!D10</f>
        <v>0</v>
      </c>
      <c r="O13" s="5">
        <f>[1]ТКО!C10</f>
        <v>3.7</v>
      </c>
      <c r="P13" s="5">
        <f>[1]ТКО!D10</f>
        <v>2.5</v>
      </c>
      <c r="Q13" s="5">
        <f t="shared" si="0"/>
        <v>2172.1494600000001</v>
      </c>
      <c r="R13" s="16"/>
      <c r="S13" s="6"/>
    </row>
    <row r="14" spans="1:20" ht="31.5" x14ac:dyDescent="0.25">
      <c r="A14" s="24" t="s">
        <v>24</v>
      </c>
      <c r="B14" s="26" t="s">
        <v>25</v>
      </c>
      <c r="C14" s="5">
        <f>'[1]Эл. энергия'!C11</f>
        <v>60.28</v>
      </c>
      <c r="D14" s="5">
        <f>'[1]Эл. энергия'!D11</f>
        <v>599.18320000000006</v>
      </c>
      <c r="E14" s="5">
        <f>[1]Т.э.!C11</f>
        <v>58.59</v>
      </c>
      <c r="F14" s="5">
        <f>[1]Т.э.!D11</f>
        <v>135.98739</v>
      </c>
      <c r="G14" s="5">
        <f>[1]ХВС!C11</f>
        <v>75.3</v>
      </c>
      <c r="H14" s="5">
        <f>[1]ХВС!D11</f>
        <v>3.9156</v>
      </c>
      <c r="I14" s="5">
        <f>[1]ГВС!C11</f>
        <v>0</v>
      </c>
      <c r="J14" s="5">
        <f>[1]ГВС!D11</f>
        <v>0</v>
      </c>
      <c r="K14" s="5">
        <f>[1]Водоотведение!C11</f>
        <v>0</v>
      </c>
      <c r="L14" s="5">
        <f>[1]Водоотведение!D11</f>
        <v>0</v>
      </c>
      <c r="M14" s="5">
        <f>[1]газ!C11</f>
        <v>0</v>
      </c>
      <c r="N14" s="5">
        <f>[1]газ!D11</f>
        <v>0</v>
      </c>
      <c r="O14" s="5">
        <f>[1]ТКО!C11</f>
        <v>32.299999999999997</v>
      </c>
      <c r="P14" s="5">
        <f>[1]ТКО!D11</f>
        <v>32.799999999999997</v>
      </c>
      <c r="Q14" s="5">
        <f t="shared" si="0"/>
        <v>771.88619000000006</v>
      </c>
      <c r="R14" s="16"/>
      <c r="S14" s="6"/>
    </row>
    <row r="15" spans="1:20" ht="31.5" x14ac:dyDescent="0.25">
      <c r="A15" s="24" t="s">
        <v>26</v>
      </c>
      <c r="B15" s="26" t="s">
        <v>27</v>
      </c>
      <c r="C15" s="5">
        <f>'[1]Эл. энергия'!C12</f>
        <v>29.99</v>
      </c>
      <c r="D15" s="5">
        <f>'[1]Эл. энергия'!D12</f>
        <v>297.50079999999997</v>
      </c>
      <c r="E15" s="5">
        <f>[1]Т.э.!C12</f>
        <v>38.42</v>
      </c>
      <c r="F15" s="5">
        <f>[1]Т.э.!D12</f>
        <v>92</v>
      </c>
      <c r="G15" s="5">
        <f>[1]ХВС!C12</f>
        <v>53</v>
      </c>
      <c r="H15" s="5">
        <f>[1]ХВС!D12</f>
        <v>3.7</v>
      </c>
      <c r="I15" s="5">
        <f>[1]ГВС!C12</f>
        <v>9.1</v>
      </c>
      <c r="J15" s="5">
        <f>[1]ГВС!D12</f>
        <v>0.6</v>
      </c>
      <c r="K15" s="5">
        <f>[1]Водоотведение!C12</f>
        <v>0</v>
      </c>
      <c r="L15" s="5">
        <f>[1]Водоотведение!D12</f>
        <v>0</v>
      </c>
      <c r="M15" s="5">
        <f>[1]газ!C12</f>
        <v>0</v>
      </c>
      <c r="N15" s="5">
        <f>[1]газ!D12</f>
        <v>0</v>
      </c>
      <c r="O15" s="5">
        <f>[1]ТКО!C12</f>
        <v>2</v>
      </c>
      <c r="P15" s="5">
        <f>[1]ТКО!D12</f>
        <v>1.2</v>
      </c>
      <c r="Q15" s="5">
        <f t="shared" si="0"/>
        <v>395.00079999999997</v>
      </c>
      <c r="R15" s="16"/>
      <c r="S15" s="6"/>
    </row>
    <row r="16" spans="1:20" ht="31.5" x14ac:dyDescent="0.25">
      <c r="A16" s="24" t="s">
        <v>28</v>
      </c>
      <c r="B16" s="26" t="s">
        <v>29</v>
      </c>
      <c r="C16" s="5">
        <f>'[1]Эл. энергия'!C13</f>
        <v>44.93</v>
      </c>
      <c r="D16" s="5">
        <f>'[1]Эл. энергия'!D13</f>
        <v>446.1549</v>
      </c>
      <c r="E16" s="5">
        <f>[1]Т.э.!C13</f>
        <v>54.43</v>
      </c>
      <c r="F16" s="5">
        <f>[1]Т.э.!D13</f>
        <v>126.33203</v>
      </c>
      <c r="G16" s="5">
        <f>[1]ХВС!C13</f>
        <v>11</v>
      </c>
      <c r="H16" s="5">
        <f>[1]ХВС!D13</f>
        <v>0.57199999999999995</v>
      </c>
      <c r="I16" s="5">
        <f>[1]ГВС!C13</f>
        <v>0</v>
      </c>
      <c r="J16" s="5">
        <f>[1]ГВС!D13</f>
        <v>0</v>
      </c>
      <c r="K16" s="5">
        <f>[1]Водоотведение!C13</f>
        <v>0</v>
      </c>
      <c r="L16" s="5">
        <f>[1]Водоотведение!D13</f>
        <v>0</v>
      </c>
      <c r="M16" s="5">
        <f>[1]газ!C13</f>
        <v>0</v>
      </c>
      <c r="N16" s="5">
        <f>[1]газ!D13</f>
        <v>0</v>
      </c>
      <c r="O16" s="5">
        <f>[1]ТКО!C13</f>
        <v>2.8</v>
      </c>
      <c r="P16" s="5">
        <f>[1]ТКО!D13</f>
        <v>1.9</v>
      </c>
      <c r="Q16" s="5">
        <f t="shared" si="0"/>
        <v>574.95893000000001</v>
      </c>
      <c r="R16" s="16"/>
      <c r="S16" s="6"/>
    </row>
    <row r="17" spans="1:19" ht="31.5" x14ac:dyDescent="0.25">
      <c r="A17" s="24" t="s">
        <v>30</v>
      </c>
      <c r="B17" s="26" t="s">
        <v>31</v>
      </c>
      <c r="C17" s="5">
        <f>'[1]Эл. энергия'!C14</f>
        <v>70.150000000000006</v>
      </c>
      <c r="D17" s="5">
        <f>'[1]Эл. энергия'!D14</f>
        <v>695.88800000000003</v>
      </c>
      <c r="E17" s="5">
        <f>[1]Т.э.!C14</f>
        <v>133.6</v>
      </c>
      <c r="F17" s="5">
        <f>[1]Т.э.!D14</f>
        <v>310.0856</v>
      </c>
      <c r="G17" s="5">
        <f>[1]ХВС!C14</f>
        <v>85</v>
      </c>
      <c r="H17" s="5">
        <f>[1]ХВС!D14</f>
        <v>4.42</v>
      </c>
      <c r="I17" s="5">
        <f>[1]ГВС!C14</f>
        <v>0</v>
      </c>
      <c r="J17" s="5">
        <f>[1]ГВС!D14</f>
        <v>0</v>
      </c>
      <c r="K17" s="5">
        <f>[1]Водоотведение!C14</f>
        <v>0</v>
      </c>
      <c r="L17" s="5">
        <f>[1]Водоотведение!D14</f>
        <v>0</v>
      </c>
      <c r="M17" s="5">
        <f>[1]газ!C14</f>
        <v>0</v>
      </c>
      <c r="N17" s="5">
        <f>[1]газ!D14</f>
        <v>0</v>
      </c>
      <c r="O17" s="5">
        <f>[1]ТКО!C14</f>
        <v>97.7</v>
      </c>
      <c r="P17" s="5">
        <f>[1]ТКО!D14</f>
        <v>61.3</v>
      </c>
      <c r="Q17" s="5">
        <f t="shared" si="0"/>
        <v>1071.6936000000001</v>
      </c>
      <c r="R17" s="16"/>
      <c r="S17" s="6"/>
    </row>
    <row r="18" spans="1:19" ht="31.5" x14ac:dyDescent="0.25">
      <c r="A18" s="24" t="s">
        <v>32</v>
      </c>
      <c r="B18" s="26" t="s">
        <v>33</v>
      </c>
      <c r="C18" s="5">
        <f>'[1]Эл. энергия'!C15</f>
        <v>57.2</v>
      </c>
      <c r="D18" s="5">
        <f>'[1]Эл. энергия'!D15</f>
        <v>678</v>
      </c>
      <c r="E18" s="5">
        <f>[1]Т.э.!C15</f>
        <v>87.07</v>
      </c>
      <c r="F18" s="5">
        <f>[1]Т.э.!D15</f>
        <v>230</v>
      </c>
      <c r="G18" s="5">
        <f>[1]ХВС!C15</f>
        <v>46</v>
      </c>
      <c r="H18" s="5">
        <f>[1]ХВС!D15</f>
        <v>3.7</v>
      </c>
      <c r="I18" s="5">
        <f>[1]ГВС!C15</f>
        <v>20.7</v>
      </c>
      <c r="J18" s="5">
        <f>[1]ГВС!D15</f>
        <v>2</v>
      </c>
      <c r="K18" s="5">
        <f>[1]Водоотведение!C15</f>
        <v>0</v>
      </c>
      <c r="L18" s="5">
        <f>[1]Водоотведение!D15</f>
        <v>0</v>
      </c>
      <c r="M18" s="5">
        <f>[1]газ!C15</f>
        <v>0</v>
      </c>
      <c r="N18" s="5">
        <f>[1]газ!D15</f>
        <v>0</v>
      </c>
      <c r="O18" s="5">
        <f>[1]ТКО!C15</f>
        <v>2</v>
      </c>
      <c r="P18" s="5">
        <f>[1]ТКО!D15</f>
        <v>1.2</v>
      </c>
      <c r="Q18" s="5">
        <f t="shared" si="0"/>
        <v>914.90000000000009</v>
      </c>
      <c r="R18" s="16"/>
      <c r="S18" s="6"/>
    </row>
    <row r="19" spans="1:19" x14ac:dyDescent="0.25">
      <c r="A19" s="24" t="s">
        <v>34</v>
      </c>
      <c r="B19" s="26" t="s">
        <v>35</v>
      </c>
      <c r="C19" s="5">
        <f>'[1]Эл. энергия'!C16</f>
        <v>38.65</v>
      </c>
      <c r="D19" s="5">
        <f>'[1]Эл. энергия'!D16</f>
        <v>384.56749999999994</v>
      </c>
      <c r="E19" s="5">
        <f>[1]Т.э.!C16</f>
        <v>62.96</v>
      </c>
      <c r="F19" s="5">
        <f>[1]Т.э.!D16</f>
        <v>146.13015999999999</v>
      </c>
      <c r="G19" s="5">
        <f>[1]ХВС!C16</f>
        <v>51.1</v>
      </c>
      <c r="H19" s="5">
        <f>[1]ХВС!D16</f>
        <v>2.6572000000000005</v>
      </c>
      <c r="I19" s="5">
        <f>[1]ГВС!C16</f>
        <v>0</v>
      </c>
      <c r="J19" s="5">
        <f>[1]ГВС!D16</f>
        <v>0</v>
      </c>
      <c r="K19" s="5">
        <f>[1]Водоотведение!C16</f>
        <v>0</v>
      </c>
      <c r="L19" s="5">
        <f>[1]Водоотведение!D16</f>
        <v>0</v>
      </c>
      <c r="M19" s="5">
        <f>[1]газ!C16</f>
        <v>0</v>
      </c>
      <c r="N19" s="5">
        <f>[1]газ!D16</f>
        <v>0</v>
      </c>
      <c r="O19" s="5">
        <f>[1]ТКО!C16</f>
        <v>2.8</v>
      </c>
      <c r="P19" s="5">
        <f>[1]ТКО!D16</f>
        <v>1.8</v>
      </c>
      <c r="Q19" s="5">
        <f t="shared" si="0"/>
        <v>535.15485999999987</v>
      </c>
      <c r="R19" s="16"/>
      <c r="S19" s="6"/>
    </row>
    <row r="20" spans="1:19" ht="31.5" x14ac:dyDescent="0.25">
      <c r="A20" s="24" t="s">
        <v>36</v>
      </c>
      <c r="B20" s="26" t="s">
        <v>37</v>
      </c>
      <c r="C20" s="5">
        <f>'[1]Эл. энергия'!C17</f>
        <v>75.400000000000006</v>
      </c>
      <c r="D20" s="5">
        <f>'[1]Эл. энергия'!D17</f>
        <v>631</v>
      </c>
      <c r="E20" s="5">
        <f>[1]Т.э.!C17</f>
        <v>66.599999999999994</v>
      </c>
      <c r="F20" s="5">
        <f>[1]Т.э.!D17</f>
        <v>160</v>
      </c>
      <c r="G20" s="5">
        <f>[1]ХВС!C17</f>
        <v>10</v>
      </c>
      <c r="H20" s="5">
        <f>[1]ХВС!D17</f>
        <v>2</v>
      </c>
      <c r="I20" s="5">
        <f>[1]ГВС!C17</f>
        <v>0</v>
      </c>
      <c r="J20" s="5">
        <f>[1]ГВС!D17</f>
        <v>0</v>
      </c>
      <c r="K20" s="5">
        <f>[1]Водоотведение!C17</f>
        <v>0</v>
      </c>
      <c r="L20" s="5">
        <f>[1]Водоотведение!D17</f>
        <v>0</v>
      </c>
      <c r="M20" s="5">
        <f>[1]газ!C17</f>
        <v>0</v>
      </c>
      <c r="N20" s="5">
        <f>[1]газ!D17</f>
        <v>0</v>
      </c>
      <c r="O20" s="5">
        <f>[1]ТКО!C17</f>
        <v>8</v>
      </c>
      <c r="P20" s="5">
        <f>[1]ТКО!D17</f>
        <v>5</v>
      </c>
      <c r="Q20" s="5">
        <f t="shared" si="0"/>
        <v>798</v>
      </c>
      <c r="R20" s="16"/>
      <c r="S20" s="6"/>
    </row>
    <row r="21" spans="1:19" ht="31.5" x14ac:dyDescent="0.25">
      <c r="A21" s="24" t="s">
        <v>38</v>
      </c>
      <c r="B21" s="26" t="s">
        <v>39</v>
      </c>
      <c r="C21" s="5">
        <f>'[1]Эл. энергия'!C18</f>
        <v>69.989999999999995</v>
      </c>
      <c r="D21" s="5">
        <f>'[1]Эл. энергия'!D18</f>
        <v>660</v>
      </c>
      <c r="E21" s="5">
        <f>[1]Т.э.!C18</f>
        <v>57.92</v>
      </c>
      <c r="F21" s="5">
        <f>[1]Т.э.!D18</f>
        <v>137</v>
      </c>
      <c r="G21" s="5">
        <f>[1]ХВС!C18</f>
        <v>35.9</v>
      </c>
      <c r="H21" s="5">
        <f>[1]ХВС!D18</f>
        <v>6.5</v>
      </c>
      <c r="I21" s="5">
        <f>[1]ГВС!C18</f>
        <v>0</v>
      </c>
      <c r="J21" s="5">
        <f>[1]ГВС!D18</f>
        <v>0</v>
      </c>
      <c r="K21" s="5">
        <f>[1]Водоотведение!C18</f>
        <v>0</v>
      </c>
      <c r="L21" s="5">
        <f>[1]Водоотведение!D18</f>
        <v>0</v>
      </c>
      <c r="M21" s="5">
        <f>[1]газ!C18</f>
        <v>0</v>
      </c>
      <c r="N21" s="5">
        <f>[1]газ!D18</f>
        <v>0</v>
      </c>
      <c r="O21" s="5">
        <f>[1]ТКО!C18</f>
        <v>5</v>
      </c>
      <c r="P21" s="5">
        <f>[1]ТКО!D18</f>
        <v>2.5</v>
      </c>
      <c r="Q21" s="5">
        <f t="shared" si="0"/>
        <v>806</v>
      </c>
      <c r="R21" s="16"/>
      <c r="S21" s="6"/>
    </row>
    <row r="22" spans="1:19" ht="31.5" x14ac:dyDescent="0.25">
      <c r="A22" s="24" t="s">
        <v>40</v>
      </c>
      <c r="B22" s="26" t="s">
        <v>41</v>
      </c>
      <c r="C22" s="5">
        <f>'[1]Эл. энергия'!C19</f>
        <v>159.69</v>
      </c>
      <c r="D22" s="5">
        <f>'[1]Эл. энергия'!D19</f>
        <v>1556.9775</v>
      </c>
      <c r="E22" s="5">
        <f>[1]Т.э.!C19</f>
        <v>0</v>
      </c>
      <c r="F22" s="5">
        <f>[1]Т.э.!D19</f>
        <v>0</v>
      </c>
      <c r="G22" s="5">
        <f>[1]ХВС!C19</f>
        <v>0</v>
      </c>
      <c r="H22" s="5">
        <f>[1]ХВС!D19</f>
        <v>0</v>
      </c>
      <c r="I22" s="5">
        <f>[1]ГВС!C19</f>
        <v>0</v>
      </c>
      <c r="J22" s="5">
        <f>[1]ГВС!D19</f>
        <v>0</v>
      </c>
      <c r="K22" s="5">
        <f>[1]Водоотведение!C19</f>
        <v>0</v>
      </c>
      <c r="L22" s="5">
        <f>[1]Водоотведение!D19</f>
        <v>0</v>
      </c>
      <c r="M22" s="5">
        <f>[1]газ!C19</f>
        <v>0</v>
      </c>
      <c r="N22" s="5">
        <f>[1]газ!D19</f>
        <v>0</v>
      </c>
      <c r="O22" s="5">
        <f>[1]ТКО!C19</f>
        <v>1.9</v>
      </c>
      <c r="P22" s="5">
        <f>[1]ТКО!D19</f>
        <v>1.3</v>
      </c>
      <c r="Q22" s="5">
        <f>L22+J22+H22+F22+D22+N22+P22</f>
        <v>1558.2774999999999</v>
      </c>
      <c r="R22" s="16"/>
      <c r="S22" s="6"/>
    </row>
    <row r="23" spans="1:19" ht="31.5" x14ac:dyDescent="0.25">
      <c r="A23" s="24" t="s">
        <v>42</v>
      </c>
      <c r="B23" s="26" t="s">
        <v>43</v>
      </c>
      <c r="C23" s="5">
        <f>'[1]Эл. энергия'!C20</f>
        <v>68.41</v>
      </c>
      <c r="D23" s="5">
        <f>'[1]Эл. энергия'!D20</f>
        <v>583</v>
      </c>
      <c r="E23" s="5">
        <f>[1]Т.э.!C20</f>
        <v>0</v>
      </c>
      <c r="F23" s="5">
        <f>[1]Т.э.!D20</f>
        <v>0</v>
      </c>
      <c r="G23" s="5">
        <f>[1]ХВС!C20</f>
        <v>0</v>
      </c>
      <c r="H23" s="5">
        <f>[1]ХВС!D20</f>
        <v>0</v>
      </c>
      <c r="I23" s="5">
        <f>[1]ГВС!C20</f>
        <v>0</v>
      </c>
      <c r="J23" s="5">
        <f>[1]ГВС!D20</f>
        <v>0</v>
      </c>
      <c r="K23" s="5">
        <f>[1]Водоотведение!C20</f>
        <v>0</v>
      </c>
      <c r="L23" s="5">
        <f>[1]Водоотведение!D20</f>
        <v>0</v>
      </c>
      <c r="M23" s="5">
        <f>[1]газ!C20</f>
        <v>0</v>
      </c>
      <c r="N23" s="5">
        <f>[1]газ!D20</f>
        <v>0</v>
      </c>
      <c r="O23" s="5">
        <f>[1]ТКО!C20</f>
        <v>2.5</v>
      </c>
      <c r="P23" s="5">
        <f>[1]ТКО!D20</f>
        <v>1.6</v>
      </c>
      <c r="Q23" s="5">
        <f t="shared" si="0"/>
        <v>584.6</v>
      </c>
      <c r="R23" s="16"/>
      <c r="S23" s="6"/>
    </row>
    <row r="24" spans="1:19" ht="31.5" x14ac:dyDescent="0.25">
      <c r="A24" s="24" t="s">
        <v>44</v>
      </c>
      <c r="B24" s="26" t="s">
        <v>45</v>
      </c>
      <c r="C24" s="5">
        <f>'[1]Эл. энергия'!C21</f>
        <v>26.57</v>
      </c>
      <c r="D24" s="5">
        <f>'[1]Эл. энергия'!D21</f>
        <v>230</v>
      </c>
      <c r="E24" s="5">
        <f>[1]Т.э.!C21</f>
        <v>0</v>
      </c>
      <c r="F24" s="5">
        <f>[1]Т.э.!D21</f>
        <v>0</v>
      </c>
      <c r="G24" s="5">
        <f>[1]ХВС!C21</f>
        <v>0</v>
      </c>
      <c r="H24" s="5">
        <f>[1]ХВС!D21</f>
        <v>0</v>
      </c>
      <c r="I24" s="5">
        <f>[1]ГВС!C21</f>
        <v>0</v>
      </c>
      <c r="J24" s="5">
        <f>[1]ГВС!D21</f>
        <v>0</v>
      </c>
      <c r="K24" s="5">
        <f>[1]Водоотведение!C21</f>
        <v>0</v>
      </c>
      <c r="L24" s="5">
        <f>[1]Водоотведение!D21</f>
        <v>0</v>
      </c>
      <c r="M24" s="5">
        <f>[1]газ!C21</f>
        <v>0</v>
      </c>
      <c r="N24" s="5">
        <f>[1]газ!D21</f>
        <v>0</v>
      </c>
      <c r="O24" s="5">
        <f>[1]ТКО!C21</f>
        <v>2</v>
      </c>
      <c r="P24" s="5">
        <f>[1]ТКО!D21</f>
        <v>1.2</v>
      </c>
      <c r="Q24" s="5">
        <f t="shared" si="0"/>
        <v>231.2</v>
      </c>
      <c r="R24" s="16"/>
      <c r="S24" s="6"/>
    </row>
    <row r="25" spans="1:19" ht="15.75" x14ac:dyDescent="0.25">
      <c r="A25" s="24" t="s">
        <v>46</v>
      </c>
      <c r="B25" s="25" t="s">
        <v>47</v>
      </c>
      <c r="C25" s="5">
        <f>'[1]Эл. энергия'!C22</f>
        <v>115</v>
      </c>
      <c r="D25" s="5">
        <f>'[1]Эл. энергия'!D22</f>
        <v>874</v>
      </c>
      <c r="E25" s="5">
        <f>[1]Т.э.!C22</f>
        <v>661.16</v>
      </c>
      <c r="F25" s="5">
        <f>[1]Т.э.!D22</f>
        <v>1399.2</v>
      </c>
      <c r="G25" s="5">
        <f>[1]ХВС!C22</f>
        <v>1850</v>
      </c>
      <c r="H25" s="5">
        <f>[1]ХВС!D22</f>
        <v>96.2</v>
      </c>
      <c r="I25" s="5">
        <f>[1]ГВС!C22</f>
        <v>0</v>
      </c>
      <c r="J25" s="5">
        <f>[1]ГВС!D22</f>
        <v>0</v>
      </c>
      <c r="K25" s="5">
        <f>[1]Водоотведение!C22</f>
        <v>1850</v>
      </c>
      <c r="L25" s="5">
        <f>[1]Водоотведение!D22</f>
        <v>75.849999999999994</v>
      </c>
      <c r="M25" s="5">
        <f>[1]газ!C22</f>
        <v>0</v>
      </c>
      <c r="N25" s="5">
        <f>[1]газ!D22</f>
        <v>0</v>
      </c>
      <c r="O25" s="5">
        <f>[1]ТКО!C22</f>
        <v>13</v>
      </c>
      <c r="P25" s="5">
        <f>[1]ТКО!D22</f>
        <v>96.2</v>
      </c>
      <c r="Q25" s="5">
        <f t="shared" si="0"/>
        <v>2541.4499999999998</v>
      </c>
      <c r="R25" s="16"/>
      <c r="S25" s="6"/>
    </row>
    <row r="26" spans="1:19" ht="15.75" x14ac:dyDescent="0.25">
      <c r="A26" s="24" t="s">
        <v>48</v>
      </c>
      <c r="B26" s="25" t="s">
        <v>49</v>
      </c>
      <c r="C26" s="5">
        <f>'[1]Эл. энергия'!C23</f>
        <v>29.5</v>
      </c>
      <c r="D26" s="5">
        <f>'[1]Эл. энергия'!D23</f>
        <v>294.41000000000003</v>
      </c>
      <c r="E26" s="5">
        <f>[1]Т.э.!C23</f>
        <v>83.9</v>
      </c>
      <c r="F26" s="5">
        <f>[1]Т.э.!D23</f>
        <v>194.73190000000002</v>
      </c>
      <c r="G26" s="5">
        <f>[1]ХВС!C23</f>
        <v>144</v>
      </c>
      <c r="H26" s="5">
        <f>[1]ХВС!D23</f>
        <v>7.4880000000000004</v>
      </c>
      <c r="I26" s="5">
        <f>[1]ГВС!C23</f>
        <v>0</v>
      </c>
      <c r="J26" s="5">
        <f>[1]ГВС!D23</f>
        <v>0</v>
      </c>
      <c r="K26" s="5">
        <f>[1]Водоотведение!C23</f>
        <v>144</v>
      </c>
      <c r="L26" s="5">
        <f>[1]Водоотведение!D23</f>
        <v>5.9039999999999999</v>
      </c>
      <c r="M26" s="5">
        <f>[1]газ!C23</f>
        <v>0</v>
      </c>
      <c r="N26" s="5">
        <f>[1]газ!D23</f>
        <v>0</v>
      </c>
      <c r="O26" s="5">
        <f>[1]ТКО!C23</f>
        <v>20.6</v>
      </c>
      <c r="P26" s="5">
        <f>[1]ТКО!D23</f>
        <v>13.3</v>
      </c>
      <c r="Q26" s="5">
        <f t="shared" si="0"/>
        <v>515.83389999999997</v>
      </c>
      <c r="R26" s="16"/>
      <c r="S26" s="6"/>
    </row>
    <row r="27" spans="1:19" ht="31.5" x14ac:dyDescent="0.25">
      <c r="A27" s="4" t="s">
        <v>50</v>
      </c>
      <c r="B27" s="23" t="s">
        <v>51</v>
      </c>
      <c r="C27" s="5">
        <f>'[1]Эл. энергия'!C24</f>
        <v>2639.2299999999996</v>
      </c>
      <c r="D27" s="5">
        <f>'[1]Эл. энергия'!D24</f>
        <v>24722.569900000002</v>
      </c>
      <c r="E27" s="5">
        <f>[1]Т.э.!C24</f>
        <v>25884.951000000001</v>
      </c>
      <c r="F27" s="5">
        <f>[1]Т.э.!D24</f>
        <v>58366.097901000008</v>
      </c>
      <c r="G27" s="5">
        <f>[1]ХВС!C24</f>
        <v>48575.98</v>
      </c>
      <c r="H27" s="5">
        <f>[1]ХВС!D24</f>
        <v>2525.9529599999992</v>
      </c>
      <c r="I27" s="5">
        <f>[1]ГВС!C24</f>
        <v>12113.1</v>
      </c>
      <c r="J27" s="5">
        <f>[1]ГВС!D24</f>
        <v>2464.0361034900934</v>
      </c>
      <c r="K27" s="5">
        <f>[1]Водоотведение!C24</f>
        <v>47915.4</v>
      </c>
      <c r="L27" s="5">
        <f>[1]Водоотведение!D24</f>
        <v>1964.5313999999998</v>
      </c>
      <c r="M27" s="5">
        <v>0</v>
      </c>
      <c r="N27" s="5">
        <v>0</v>
      </c>
      <c r="O27" s="5">
        <f>[1]ТКО!C24</f>
        <v>2833.6</v>
      </c>
      <c r="P27" s="5">
        <f>[1]ТКО!D24</f>
        <v>1833.4400000000003</v>
      </c>
      <c r="Q27" s="5">
        <f t="shared" si="0"/>
        <v>91876.628264490108</v>
      </c>
      <c r="R27" s="16"/>
      <c r="S27" s="6"/>
    </row>
    <row r="28" spans="1:19" ht="22.5" customHeight="1" x14ac:dyDescent="0.25">
      <c r="A28" s="4" t="s">
        <v>52</v>
      </c>
      <c r="B28" s="23" t="s">
        <v>53</v>
      </c>
      <c r="C28" s="5">
        <f>'[1]Эл. энергия'!C73</f>
        <v>382.64</v>
      </c>
      <c r="D28" s="5">
        <f>'[1]Эл. энергия'!D73</f>
        <v>3571.1302000000005</v>
      </c>
      <c r="E28" s="5">
        <f>[1]Т.э.!C73</f>
        <v>5034.8599999999997</v>
      </c>
      <c r="F28" s="5">
        <f>[1]Т.э.!D73</f>
        <v>11782.5290234</v>
      </c>
      <c r="G28" s="5">
        <f>[1]ХВС!C73</f>
        <v>5079</v>
      </c>
      <c r="H28" s="5">
        <f>[1]ХВС!D73</f>
        <v>264.108</v>
      </c>
      <c r="I28" s="5">
        <f>[1]ГВС!C73</f>
        <v>62.1</v>
      </c>
      <c r="J28" s="5">
        <f>[1]ГВС!D73</f>
        <v>13.227300000000001</v>
      </c>
      <c r="K28" s="5">
        <f>[1]Водоотведение!C73</f>
        <v>2741.3</v>
      </c>
      <c r="L28" s="5">
        <f>[1]Водоотведение!D73</f>
        <v>112.4</v>
      </c>
      <c r="M28" s="5">
        <f>[1]газ!C73</f>
        <v>13</v>
      </c>
      <c r="N28" s="5">
        <f>[1]газ!D73</f>
        <v>105.82</v>
      </c>
      <c r="O28" s="5">
        <f>[1]ТКО!C73</f>
        <v>1028.6100000000001</v>
      </c>
      <c r="P28" s="5">
        <f>[1]ТКО!D73</f>
        <v>670.71</v>
      </c>
      <c r="Q28" s="5">
        <f t="shared" si="0"/>
        <v>16519.924523400001</v>
      </c>
      <c r="R28" s="16"/>
      <c r="S28" s="6"/>
    </row>
    <row r="29" spans="1:19" ht="31.5" x14ac:dyDescent="0.25">
      <c r="A29" s="4" t="s">
        <v>54</v>
      </c>
      <c r="B29" s="23" t="s">
        <v>55</v>
      </c>
      <c r="C29" s="5">
        <f>'[1]Эл. энергия'!C76</f>
        <v>483.96999999999997</v>
      </c>
      <c r="D29" s="5">
        <f>'[1]Эл. энергия'!D76</f>
        <v>4363.0069000000003</v>
      </c>
      <c r="E29" s="5">
        <f>[1]Т.э.!C76</f>
        <v>1082</v>
      </c>
      <c r="F29" s="5">
        <f>[1]Т.э.!D76</f>
        <v>2532.0855799999999</v>
      </c>
      <c r="G29" s="5">
        <f>[1]ХВС!C76</f>
        <v>16615</v>
      </c>
      <c r="H29" s="5">
        <f>[1]ХВС!D76</f>
        <v>863.98199999999997</v>
      </c>
      <c r="I29" s="5">
        <f>[1]ГВС!C76</f>
        <v>258</v>
      </c>
      <c r="J29" s="5">
        <f>[1]ГВС!D76</f>
        <v>54.954000000000001</v>
      </c>
      <c r="K29" s="5">
        <f>[1]Водоотведение!C76</f>
        <v>15768.8</v>
      </c>
      <c r="L29" s="5">
        <f>[1]Водоотведение!D76</f>
        <v>647.59</v>
      </c>
      <c r="M29" s="5">
        <f>[1]газ!C77</f>
        <v>322</v>
      </c>
      <c r="N29" s="5">
        <f>[1]газ!D77</f>
        <v>2568.9832000000001</v>
      </c>
      <c r="O29" s="5">
        <f>[1]ТКО!C76</f>
        <v>215.88000000000002</v>
      </c>
      <c r="P29" s="5">
        <f>[1]ТКО!D76</f>
        <v>140.20000000000002</v>
      </c>
      <c r="Q29" s="5">
        <f t="shared" si="0"/>
        <v>11170.801680000002</v>
      </c>
      <c r="R29" s="16"/>
      <c r="S29" s="6"/>
    </row>
    <row r="30" spans="1:19" ht="15.75" x14ac:dyDescent="0.25">
      <c r="A30" s="4" t="s">
        <v>56</v>
      </c>
      <c r="B30" s="23" t="s">
        <v>57</v>
      </c>
      <c r="C30" s="5">
        <f>'[1]Эл. энергия'!C81</f>
        <v>17.07</v>
      </c>
      <c r="D30" s="5">
        <f>'[1]Эл. энергия'!D81</f>
        <v>168.82230000000001</v>
      </c>
      <c r="E30" s="5">
        <f>[1]Т.э.!C81</f>
        <v>150.22999999999999</v>
      </c>
      <c r="F30" s="5">
        <f>[1]Т.э.!D81</f>
        <v>351.56674370000002</v>
      </c>
      <c r="G30" s="5">
        <f>[1]ХВС!C81</f>
        <v>1396</v>
      </c>
      <c r="H30" s="5">
        <f>[1]ХВС!D81</f>
        <v>72.591999999999999</v>
      </c>
      <c r="I30" s="5">
        <f>[1]ГВС!C81</f>
        <v>471</v>
      </c>
      <c r="J30" s="5">
        <f>[1]ГВС!D81</f>
        <v>100.32299999999999</v>
      </c>
      <c r="K30" s="5">
        <f>[1]Водоотведение!C81</f>
        <v>297</v>
      </c>
      <c r="L30" s="5">
        <f>[1]Водоотведение!D81</f>
        <v>12.18</v>
      </c>
      <c r="M30" s="5">
        <v>0</v>
      </c>
      <c r="N30" s="5">
        <v>0</v>
      </c>
      <c r="O30" s="5">
        <f>[1]ТКО!C81</f>
        <v>30</v>
      </c>
      <c r="P30" s="5">
        <f>[1]ТКО!D81</f>
        <v>18.2</v>
      </c>
      <c r="Q30" s="5">
        <f t="shared" si="0"/>
        <v>723.68404370000007</v>
      </c>
      <c r="R30" s="16"/>
      <c r="S30" s="6"/>
    </row>
    <row r="31" spans="1:19" ht="47.25" x14ac:dyDescent="0.25">
      <c r="A31" s="4" t="s">
        <v>58</v>
      </c>
      <c r="B31" s="23" t="s">
        <v>59</v>
      </c>
      <c r="C31" s="5">
        <f>'[1]Эл. энергия'!C82</f>
        <v>45.32</v>
      </c>
      <c r="D31" s="5">
        <f>'[1]Эл. энергия'!D82</f>
        <v>462.26399999999995</v>
      </c>
      <c r="E31" s="5">
        <f>[1]Т.э.!C82</f>
        <v>243.4</v>
      </c>
      <c r="F31" s="5">
        <f>[1]Т.э.!D82</f>
        <v>569.6</v>
      </c>
      <c r="G31" s="5">
        <f>[1]ХВС!C82</f>
        <v>0</v>
      </c>
      <c r="H31" s="5">
        <f>[1]ХВС!D82</f>
        <v>0</v>
      </c>
      <c r="I31" s="5">
        <f>[1]ГВС!C82</f>
        <v>0</v>
      </c>
      <c r="J31" s="5">
        <v>0</v>
      </c>
      <c r="K31" s="5">
        <f>[1]Водоотведение!C82</f>
        <v>0</v>
      </c>
      <c r="L31" s="5">
        <f>[1]Водоотведение!D82</f>
        <v>0</v>
      </c>
      <c r="M31" s="5">
        <v>0</v>
      </c>
      <c r="N31" s="5">
        <v>0</v>
      </c>
      <c r="O31" s="5">
        <f>[1]ТКО!C82</f>
        <v>18</v>
      </c>
      <c r="P31" s="5">
        <f>[1]ТКО!D82</f>
        <v>12.5</v>
      </c>
      <c r="Q31" s="5">
        <f t="shared" si="0"/>
        <v>1044.364</v>
      </c>
      <c r="R31" s="27"/>
      <c r="S31" s="6"/>
    </row>
    <row r="32" spans="1:19" ht="31.5" x14ac:dyDescent="0.25">
      <c r="A32" s="30"/>
      <c r="B32" s="23" t="s">
        <v>60</v>
      </c>
      <c r="C32" s="5">
        <f t="shared" ref="C32:J32" si="1">C11+C31</f>
        <v>5539.93</v>
      </c>
      <c r="D32" s="5">
        <f t="shared" si="1"/>
        <v>51895.500400000004</v>
      </c>
      <c r="E32" s="5">
        <f t="shared" si="1"/>
        <v>34350.071000000004</v>
      </c>
      <c r="F32" s="5">
        <f t="shared" si="1"/>
        <v>78041.94990810001</v>
      </c>
      <c r="G32" s="5">
        <f>G11+G31</f>
        <v>74584.58</v>
      </c>
      <c r="H32" s="5">
        <f t="shared" si="1"/>
        <v>3886.7673599999994</v>
      </c>
      <c r="I32" s="5">
        <f t="shared" si="1"/>
        <v>12986.800000000001</v>
      </c>
      <c r="J32" s="5">
        <f t="shared" si="1"/>
        <v>2646.3868034900934</v>
      </c>
      <c r="K32" s="5">
        <f>K11+K31</f>
        <v>69340.800000000003</v>
      </c>
      <c r="L32" s="5">
        <f t="shared" ref="L32:P32" si="2">L11+L31</f>
        <v>2844.0517</v>
      </c>
      <c r="M32" s="5">
        <f t="shared" si="2"/>
        <v>335</v>
      </c>
      <c r="N32" s="5">
        <f t="shared" si="2"/>
        <v>2674.8032000000003</v>
      </c>
      <c r="O32" s="5">
        <f t="shared" si="2"/>
        <v>4418.8</v>
      </c>
      <c r="P32" s="5">
        <f t="shared" si="2"/>
        <v>2961.05</v>
      </c>
      <c r="Q32" s="5">
        <f>Q11+Q31</f>
        <v>144950.50937159007</v>
      </c>
      <c r="R32" s="16"/>
      <c r="S32" s="6"/>
    </row>
    <row r="33" spans="3:19" ht="15.75" x14ac:dyDescent="0.25">
      <c r="C33" s="7"/>
      <c r="D33" s="7"/>
      <c r="E33" s="7"/>
      <c r="F33" s="7"/>
      <c r="G33" s="7"/>
      <c r="H33" s="7"/>
      <c r="I33" s="7"/>
      <c r="J33" s="7"/>
      <c r="K33" s="7"/>
      <c r="L33" s="7"/>
      <c r="M33" s="8"/>
      <c r="N33" s="8"/>
      <c r="O33" s="8"/>
      <c r="P33" s="8"/>
      <c r="Q33" s="9"/>
      <c r="R33" s="10"/>
      <c r="S33" s="6"/>
    </row>
    <row r="34" spans="3:19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3:19" x14ac:dyDescent="0.25">
      <c r="D35" s="11"/>
    </row>
    <row r="36" spans="3:19" x14ac:dyDescent="0.25"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</sheetData>
  <mergeCells count="14">
    <mergeCell ref="A5:R5"/>
    <mergeCell ref="M1:Q1"/>
    <mergeCell ref="M2:Q2"/>
    <mergeCell ref="A4:R4"/>
    <mergeCell ref="A7:A9"/>
    <mergeCell ref="B7:B9"/>
    <mergeCell ref="C7:Q7"/>
    <mergeCell ref="C8:D8"/>
    <mergeCell ref="E8:F8"/>
    <mergeCell ref="G8:H8"/>
    <mergeCell ref="I8:J8"/>
    <mergeCell ref="K8:L8"/>
    <mergeCell ref="M8:N8"/>
    <mergeCell ref="O8:P8"/>
  </mergeCells>
  <pageMargins left="0.78740157480314965" right="0.78740157480314965" top="0.78740157480314965" bottom="0.39370078740157483" header="0" footer="0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2023-12-28T09:14:24Z</cp:lastPrinted>
  <dcterms:created xsi:type="dcterms:W3CDTF">2023-12-26T10:13:07Z</dcterms:created>
  <dcterms:modified xsi:type="dcterms:W3CDTF">2023-12-28T09:17:15Z</dcterms:modified>
</cp:coreProperties>
</file>